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SIOPE" sheetId="1" r:id="rId1"/>
  </sheets>
  <definedNames>
    <definedName name="_xlnm.Print_Area" localSheetId="0">SIOPE!$A$2:$J$44</definedName>
  </definedNames>
  <calcPr calcId="125725"/>
</workbook>
</file>

<file path=xl/calcChain.xml><?xml version="1.0" encoding="utf-8"?>
<calcChain xmlns="http://schemas.openxmlformats.org/spreadsheetml/2006/main">
  <c r="D33" i="1"/>
  <c r="D36"/>
  <c r="D29"/>
  <c r="I34"/>
  <c r="I33" s="1"/>
  <c r="G33"/>
  <c r="D21"/>
  <c r="I17"/>
  <c r="I18"/>
  <c r="D14"/>
  <c r="D5"/>
  <c r="D43" s="1"/>
  <c r="I41" l="1"/>
  <c r="I40"/>
  <c r="I37"/>
  <c r="I36" s="1"/>
  <c r="I31"/>
  <c r="I30"/>
  <c r="I27"/>
  <c r="J27" s="1"/>
  <c r="I26"/>
  <c r="I25"/>
  <c r="J25" s="1"/>
  <c r="I24"/>
  <c r="J24" s="1"/>
  <c r="I23"/>
  <c r="J23" s="1"/>
  <c r="I22"/>
  <c r="I19"/>
  <c r="I16"/>
  <c r="I15"/>
  <c r="I7"/>
  <c r="I8"/>
  <c r="I9"/>
  <c r="J9" s="1"/>
  <c r="I10"/>
  <c r="J10" s="1"/>
  <c r="I11"/>
  <c r="I12"/>
  <c r="I6"/>
  <c r="J6" s="1"/>
  <c r="G39"/>
  <c r="G36"/>
  <c r="G29"/>
  <c r="G21"/>
  <c r="G14"/>
  <c r="G5"/>
  <c r="G43" l="1"/>
  <c r="I29"/>
  <c r="I21"/>
  <c r="I39"/>
  <c r="I14"/>
  <c r="I5"/>
  <c r="I43" l="1"/>
</calcChain>
</file>

<file path=xl/sharedStrings.xml><?xml version="1.0" encoding="utf-8"?>
<sst xmlns="http://schemas.openxmlformats.org/spreadsheetml/2006/main" count="82" uniqueCount="55">
  <si>
    <r>
      <rPr>
        <b/>
        <sz val="10"/>
        <rFont val="Arial"/>
        <family val="2"/>
      </rPr>
      <t>Importi in EURO</t>
    </r>
    <r>
      <rPr>
        <sz val="10"/>
        <rFont val="Arial"/>
        <family val="2"/>
      </rPr>
      <t xml:space="preserve"> </t>
    </r>
  </si>
  <si>
    <t xml:space="preserve"> </t>
  </si>
  <si>
    <t>025617020000000 - AZIENDA OSPEDALIERA PER LEMERGENZA CANNIZZARO (GESTIONE UNICA)</t>
  </si>
  <si>
    <t>Importo a tutto il periodo</t>
  </si>
  <si>
    <t>ENTRATE DERIVANTI DALLA PRESTAZIONE DI SERVIZI</t>
  </si>
  <si>
    <t>1100</t>
  </si>
  <si>
    <t>Compartecipazione alla spesa per prestazioni sanitarie (ticket)</t>
  </si>
  <si>
    <t>1302</t>
  </si>
  <si>
    <t>Entrate da aziende ospedaliere della Regione/Provincia autonoma per prestazioni sanitarie e sociosanitarie a rilevanza sanitaria</t>
  </si>
  <si>
    <t>1500</t>
  </si>
  <si>
    <t>Entrate per prestazioni sanitarie erogate a soggetti privati</t>
  </si>
  <si>
    <t>1600</t>
  </si>
  <si>
    <t>Entrate per prestazioni sanitarie erogate in regime di intramoenia</t>
  </si>
  <si>
    <t>1700</t>
  </si>
  <si>
    <t>Entrate per prestazioni non sanitarie</t>
  </si>
  <si>
    <t>1800</t>
  </si>
  <si>
    <t>Entrate per prestazioni di servizi derivanti da sopravvenienze attive</t>
  </si>
  <si>
    <t>CONTRIBUTI E TRASFERIMENTI CORRENTI</t>
  </si>
  <si>
    <t>2102</t>
  </si>
  <si>
    <t>Contributi e trasferimenti correnti da Regione e Prov. Autonoma per quota fondo sanitario regionale indistinto</t>
  </si>
  <si>
    <t>2202</t>
  </si>
  <si>
    <t>Donazioni da imprese</t>
  </si>
  <si>
    <t>ALTRE ENTRATE CORRENTI</t>
  </si>
  <si>
    <t>3101</t>
  </si>
  <si>
    <t>Rimborsi assicurativi</t>
  </si>
  <si>
    <t>3105</t>
  </si>
  <si>
    <t>Riscossioni IVA</t>
  </si>
  <si>
    <t>3106</t>
  </si>
  <si>
    <t>Altri concorsi, recuperi e rimborsi</t>
  </si>
  <si>
    <t>3201</t>
  </si>
  <si>
    <t>Fitti attivi</t>
  </si>
  <si>
    <t>3202</t>
  </si>
  <si>
    <t>Interessi attivi</t>
  </si>
  <si>
    <t>3204</t>
  </si>
  <si>
    <t>Altri proventi</t>
  </si>
  <si>
    <t>CONTRIBUTI E TRASFERIMENTI IN C/CAPITALE</t>
  </si>
  <si>
    <t>Contributi e trasferimenti da Regione e Prov. Autonoma per finanziamenti di investimenti e fondo di dotazione</t>
  </si>
  <si>
    <t>ENTRATE DERIVANTI DA ACCENSIONE DI PRESTITI</t>
  </si>
  <si>
    <t>7100</t>
  </si>
  <si>
    <t>Anticipazioni di cassa</t>
  </si>
  <si>
    <t>INCASSI DA REGOLARIZZARE</t>
  </si>
  <si>
    <t>9999</t>
  </si>
  <si>
    <t>Altri incassi da regolarizzare (riscossioni codificate dal cassiere)</t>
  </si>
  <si>
    <t>TOTALE INCASSI</t>
  </si>
  <si>
    <t xml:space="preserve">INCASSI PER CODICI GESTIONALI SIOPE </t>
  </si>
  <si>
    <t>Incassi da regolarizzare derivanti dalle anticipazioni di cassa (riscossioni codificate dal cassiere)</t>
  </si>
  <si>
    <t>incassi per codice SIOPE da contabilità</t>
  </si>
  <si>
    <t>differenza in valore assoluto e in percenduale</t>
  </si>
  <si>
    <t xml:space="preserve">Entrate da Policlinici universitari della Regione/Provincia autonoma per prestazioni sanitarie e sociosanitarie a rilevanza sanitaria </t>
  </si>
  <si>
    <t>Altri contributi e trasferimenti correnti da Regione e Prov. Autonoma</t>
  </si>
  <si>
    <t>Contributi e trasferimenti correnti da aziende sanitarie</t>
  </si>
  <si>
    <t>Contributi e trasferimenti correnti da altre Amministrazioni pubbliche</t>
  </si>
  <si>
    <t>OPERAZIONI FINANZIARIE</t>
  </si>
  <si>
    <t>Depositi cauzionali</t>
  </si>
  <si>
    <t>Contributi e trasferimenti da Regione e Prov. Autonoma per ripiani perdite</t>
  </si>
</sst>
</file>

<file path=xl/styles.xml><?xml version="1.0" encoding="utf-8"?>
<styleSheet xmlns="http://schemas.openxmlformats.org/spreadsheetml/2006/main">
  <numFmts count="1">
    <numFmt numFmtId="164" formatCode="0.00000%"/>
  </numFmts>
  <fonts count="8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" fontId="3" fillId="0" borderId="2" xfId="0" applyNumberFormat="1" applyFont="1" applyFill="1" applyBorder="1" applyAlignment="1">
      <alignment horizontal="left" vertical="top" wrapText="1"/>
    </xf>
    <xf numFmtId="4" fontId="4" fillId="0" borderId="2" xfId="0" applyNumberFormat="1" applyFont="1" applyFill="1" applyBorder="1" applyAlignment="1">
      <alignment horizontal="right" vertical="top" wrapText="1"/>
    </xf>
    <xf numFmtId="0" fontId="0" fillId="0" borderId="5" xfId="0" applyBorder="1"/>
    <xf numFmtId="0" fontId="0" fillId="0" borderId="7" xfId="0" applyBorder="1"/>
    <xf numFmtId="0" fontId="1" fillId="2" borderId="7" xfId="0" applyFont="1" applyFill="1" applyBorder="1" applyAlignment="1">
      <alignment horizontal="center" vertical="center" wrapText="1"/>
    </xf>
    <xf numFmtId="4" fontId="1" fillId="0" borderId="7" xfId="0" applyNumberFormat="1" applyFont="1" applyBorder="1" applyAlignment="1">
      <alignment vertical="center"/>
    </xf>
    <xf numFmtId="0" fontId="0" fillId="0" borderId="6" xfId="0" applyBorder="1"/>
    <xf numFmtId="4" fontId="0" fillId="0" borderId="8" xfId="0" applyNumberFormat="1" applyBorder="1" applyAlignment="1">
      <alignment vertical="center"/>
    </xf>
    <xf numFmtId="0" fontId="0" fillId="0" borderId="0" xfId="0" applyBorder="1"/>
    <xf numFmtId="0" fontId="1" fillId="0" borderId="6" xfId="0" applyFont="1" applyBorder="1" applyAlignment="1">
      <alignment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2" fillId="0" borderId="7" xfId="0" applyNumberFormat="1" applyFont="1" applyBorder="1" applyAlignment="1">
      <alignment vertical="center"/>
    </xf>
    <xf numFmtId="1" fontId="3" fillId="0" borderId="6" xfId="0" applyNumberFormat="1" applyFont="1" applyFill="1" applyBorder="1" applyAlignment="1">
      <alignment horizontal="left" vertical="top" wrapText="1"/>
    </xf>
    <xf numFmtId="4" fontId="4" fillId="0" borderId="7" xfId="0" applyNumberFormat="1" applyFont="1" applyFill="1" applyBorder="1" applyAlignment="1">
      <alignment horizontal="right" vertical="top" wrapText="1"/>
    </xf>
    <xf numFmtId="4" fontId="3" fillId="0" borderId="7" xfId="0" applyNumberFormat="1" applyFont="1" applyFill="1" applyBorder="1" applyAlignment="1">
      <alignment horizontal="right" vertical="center" wrapText="1"/>
    </xf>
    <xf numFmtId="4" fontId="2" fillId="0" borderId="6" xfId="0" applyNumberFormat="1" applyFont="1" applyBorder="1" applyAlignment="1">
      <alignment vertical="center"/>
    </xf>
    <xf numFmtId="4" fontId="0" fillId="0" borderId="2" xfId="0" applyNumberFormat="1" applyBorder="1"/>
    <xf numFmtId="164" fontId="0" fillId="0" borderId="2" xfId="0" applyNumberFormat="1" applyBorder="1" applyAlignment="1">
      <alignment vertical="center"/>
    </xf>
    <xf numFmtId="0" fontId="0" fillId="0" borderId="0" xfId="0" applyBorder="1"/>
    <xf numFmtId="0" fontId="0" fillId="0" borderId="1" xfId="0" applyBorder="1" applyAlignment="1">
      <alignment vertical="center" wrapText="1"/>
    </xf>
    <xf numFmtId="0" fontId="0" fillId="0" borderId="6" xfId="0" applyBorder="1"/>
    <xf numFmtId="0" fontId="0" fillId="0" borderId="12" xfId="0" applyBorder="1" applyAlignment="1">
      <alignment vertical="center" wrapText="1"/>
    </xf>
    <xf numFmtId="0" fontId="0" fillId="0" borderId="2" xfId="0" applyBorder="1"/>
    <xf numFmtId="4" fontId="0" fillId="0" borderId="13" xfId="0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0" fillId="0" borderId="0" xfId="0" applyBorder="1" applyAlignment="1">
      <alignment vertical="center" wrapText="1"/>
    </xf>
    <xf numFmtId="4" fontId="0" fillId="0" borderId="7" xfId="0" applyNumberFormat="1" applyBorder="1" applyAlignment="1">
      <alignment vertical="center"/>
    </xf>
    <xf numFmtId="4" fontId="0" fillId="0" borderId="6" xfId="0" applyNumberFormat="1" applyBorder="1"/>
    <xf numFmtId="4" fontId="6" fillId="0" borderId="0" xfId="0" applyNumberFormat="1" applyFont="1" applyFill="1" applyBorder="1"/>
    <xf numFmtId="164" fontId="0" fillId="0" borderId="0" xfId="0" applyNumberFormat="1" applyBorder="1" applyAlignment="1">
      <alignment vertical="center"/>
    </xf>
    <xf numFmtId="0" fontId="7" fillId="0" borderId="0" xfId="0" applyFont="1" applyFill="1" applyBorder="1"/>
    <xf numFmtId="4" fontId="7" fillId="0" borderId="0" xfId="0" applyNumberFormat="1" applyFont="1" applyFill="1" applyBorder="1"/>
    <xf numFmtId="4" fontId="0" fillId="0" borderId="14" xfId="0" applyNumberFormat="1" applyBorder="1"/>
    <xf numFmtId="164" fontId="0" fillId="0" borderId="11" xfId="0" applyNumberForma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0" fillId="0" borderId="0" xfId="0" applyBorder="1"/>
    <xf numFmtId="0" fontId="0" fillId="0" borderId="1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0" fillId="0" borderId="2" xfId="0" applyBorder="1" applyAlignment="1">
      <alignment vertical="center" wrapText="1"/>
    </xf>
    <xf numFmtId="0" fontId="5" fillId="0" borderId="3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6" xfId="0" applyBorder="1"/>
    <xf numFmtId="0" fontId="1" fillId="2" borderId="6" xfId="0" applyFont="1" applyFill="1" applyBorder="1" applyAlignment="1">
      <alignment vertical="center" wrapText="1"/>
    </xf>
    <xf numFmtId="4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2"/>
  <sheetViews>
    <sheetView showGridLines="0" tabSelected="1" workbookViewId="0">
      <selection activeCell="D14" sqref="D14"/>
    </sheetView>
  </sheetViews>
  <sheetFormatPr defaultRowHeight="12.75"/>
  <cols>
    <col min="1" max="1" width="1.5703125" bestFit="1" customWidth="1"/>
    <col min="2" max="2" width="5" bestFit="1" customWidth="1"/>
    <col min="3" max="3" width="105.28515625" customWidth="1"/>
    <col min="4" max="4" width="15.7109375" bestFit="1" customWidth="1"/>
    <col min="5" max="5" width="1.140625" customWidth="1"/>
    <col min="7" max="7" width="13.85546875" bestFit="1" customWidth="1"/>
    <col min="8" max="8" width="1.42578125" customWidth="1"/>
    <col min="9" max="9" width="11.7109375" bestFit="1" customWidth="1"/>
    <col min="10" max="10" width="10.85546875" bestFit="1" customWidth="1"/>
    <col min="11" max="12" width="13.7109375" style="37" bestFit="1" customWidth="1"/>
    <col min="13" max="13" width="11.7109375" bestFit="1" customWidth="1"/>
  </cols>
  <sheetData>
    <row r="1" spans="1:13" s="1" customFormat="1">
      <c r="K1" s="37"/>
      <c r="L1" s="37"/>
    </row>
    <row r="2" spans="1:13" s="1" customFormat="1">
      <c r="A2" s="45" t="s">
        <v>44</v>
      </c>
      <c r="B2" s="46"/>
      <c r="C2" s="46"/>
      <c r="D2" s="7"/>
      <c r="F2" s="48" t="s">
        <v>46</v>
      </c>
      <c r="G2" s="49"/>
      <c r="I2" s="48" t="s">
        <v>47</v>
      </c>
      <c r="J2" s="52"/>
      <c r="K2" s="37"/>
      <c r="L2" s="37"/>
    </row>
    <row r="3" spans="1:13" ht="27" customHeight="1">
      <c r="A3" s="55" t="s">
        <v>0</v>
      </c>
      <c r="B3" s="42"/>
      <c r="C3" s="42"/>
      <c r="D3" s="8"/>
      <c r="F3" s="50"/>
      <c r="G3" s="51"/>
      <c r="I3" s="53"/>
      <c r="J3" s="54"/>
    </row>
    <row r="4" spans="1:13" ht="25.5">
      <c r="A4" s="56" t="s">
        <v>2</v>
      </c>
      <c r="B4" s="42"/>
      <c r="C4" s="42"/>
      <c r="D4" s="9" t="s">
        <v>3</v>
      </c>
      <c r="F4" s="11"/>
      <c r="G4" s="8"/>
      <c r="I4" s="11"/>
      <c r="J4" s="8"/>
    </row>
    <row r="5" spans="1:13" ht="25.5" customHeight="1">
      <c r="A5" s="41" t="s">
        <v>4</v>
      </c>
      <c r="B5" s="42"/>
      <c r="C5" s="42"/>
      <c r="D5" s="10">
        <f>D6+D7+D8+D9+D10+D11+D12</f>
        <v>6789471.7000000002</v>
      </c>
      <c r="F5" s="11"/>
      <c r="G5" s="18">
        <f>SUM(G6:G12)</f>
        <v>6790215.9600000028</v>
      </c>
      <c r="I5" s="22">
        <f>SUM(I6:I12)</f>
        <v>-744.26000000268687</v>
      </c>
      <c r="J5" s="40"/>
    </row>
    <row r="6" spans="1:13" ht="15">
      <c r="A6" s="11" t="s">
        <v>1</v>
      </c>
      <c r="B6" s="4" t="s">
        <v>5</v>
      </c>
      <c r="C6" s="43" t="s">
        <v>6</v>
      </c>
      <c r="D6" s="23">
        <v>1546410.67</v>
      </c>
      <c r="F6" s="5">
        <v>1100</v>
      </c>
      <c r="G6" s="23">
        <v>1555202.2500000005</v>
      </c>
      <c r="I6" s="39">
        <f>D6-G6</f>
        <v>-8791.5800000005402</v>
      </c>
      <c r="J6" s="24">
        <f>I6/D6</f>
        <v>-5.6851521853509591E-3</v>
      </c>
      <c r="K6" s="38"/>
      <c r="L6" s="35"/>
      <c r="M6" s="57"/>
    </row>
    <row r="7" spans="1:13" ht="15">
      <c r="A7" s="11" t="s">
        <v>1</v>
      </c>
      <c r="B7" s="4" t="s">
        <v>7</v>
      </c>
      <c r="C7" s="43" t="s">
        <v>8</v>
      </c>
      <c r="D7" s="23">
        <v>32428.22</v>
      </c>
      <c r="F7" s="5">
        <v>1302</v>
      </c>
      <c r="G7" s="23">
        <v>32428.22</v>
      </c>
      <c r="I7" s="39">
        <f t="shared" ref="I7:I12" si="0">D7-G7</f>
        <v>0</v>
      </c>
      <c r="J7" s="24"/>
      <c r="K7" s="38"/>
      <c r="L7" s="35"/>
      <c r="M7" s="57"/>
    </row>
    <row r="8" spans="1:13" ht="13.15" customHeight="1">
      <c r="A8" s="11" t="s">
        <v>1</v>
      </c>
      <c r="B8" s="4">
        <v>1304</v>
      </c>
      <c r="C8" s="28" t="s">
        <v>48</v>
      </c>
      <c r="D8" s="23">
        <v>4131.1000000000004</v>
      </c>
      <c r="F8" s="5">
        <v>1304</v>
      </c>
      <c r="G8" s="23">
        <v>4131.1000000000004</v>
      </c>
      <c r="I8" s="39">
        <f t="shared" si="0"/>
        <v>0</v>
      </c>
      <c r="J8" s="24"/>
      <c r="K8" s="38"/>
      <c r="L8" s="35"/>
      <c r="M8" s="57"/>
    </row>
    <row r="9" spans="1:13" ht="15">
      <c r="A9" s="11" t="s">
        <v>1</v>
      </c>
      <c r="B9" s="4" t="s">
        <v>9</v>
      </c>
      <c r="C9" s="43" t="s">
        <v>10</v>
      </c>
      <c r="D9" s="23">
        <v>668959.03</v>
      </c>
      <c r="F9" s="5">
        <v>1500</v>
      </c>
      <c r="G9" s="23">
        <v>649365.74000000139</v>
      </c>
      <c r="I9" s="39">
        <f t="shared" si="0"/>
        <v>19593.28999999864</v>
      </c>
      <c r="J9" s="24">
        <f t="shared" ref="J9:J10" si="1">I9/D9</f>
        <v>2.9289222689764183E-2</v>
      </c>
      <c r="K9" s="38"/>
      <c r="L9" s="35"/>
      <c r="M9" s="57"/>
    </row>
    <row r="10" spans="1:13" ht="15">
      <c r="A10" s="11" t="s">
        <v>1</v>
      </c>
      <c r="B10" s="4" t="s">
        <v>11</v>
      </c>
      <c r="C10" s="43" t="s">
        <v>12</v>
      </c>
      <c r="D10" s="23">
        <v>3515990.19</v>
      </c>
      <c r="F10" s="5">
        <v>1600</v>
      </c>
      <c r="G10" s="23">
        <v>3527536.1600000011</v>
      </c>
      <c r="I10" s="39">
        <f t="shared" si="0"/>
        <v>-11545.970000001136</v>
      </c>
      <c r="J10" s="24">
        <f t="shared" si="1"/>
        <v>-3.2838459085692546E-3</v>
      </c>
      <c r="K10" s="38"/>
      <c r="L10" s="35"/>
      <c r="M10" s="57"/>
    </row>
    <row r="11" spans="1:13" ht="15">
      <c r="A11" s="11" t="s">
        <v>1</v>
      </c>
      <c r="B11" s="4" t="s">
        <v>13</v>
      </c>
      <c r="C11" s="43" t="s">
        <v>14</v>
      </c>
      <c r="D11" s="23">
        <v>103017.17</v>
      </c>
      <c r="F11" s="5">
        <v>1700</v>
      </c>
      <c r="G11" s="23">
        <v>103017.16999999965</v>
      </c>
      <c r="I11" s="39">
        <f t="shared" si="0"/>
        <v>3.4924596548080444E-10</v>
      </c>
      <c r="J11" s="24"/>
      <c r="K11" s="38"/>
      <c r="L11" s="35"/>
      <c r="M11" s="57"/>
    </row>
    <row r="12" spans="1:13" ht="15">
      <c r="A12" s="11" t="s">
        <v>1</v>
      </c>
      <c r="B12" s="4" t="s">
        <v>15</v>
      </c>
      <c r="C12" s="43" t="s">
        <v>16</v>
      </c>
      <c r="D12" s="23">
        <v>918535.32</v>
      </c>
      <c r="F12" s="5">
        <v>1800</v>
      </c>
      <c r="G12" s="23">
        <v>918535.32000000007</v>
      </c>
      <c r="I12" s="39">
        <f t="shared" si="0"/>
        <v>0</v>
      </c>
      <c r="J12" s="24"/>
      <c r="K12" s="38"/>
      <c r="L12" s="35"/>
      <c r="M12" s="57"/>
    </row>
    <row r="13" spans="1:13" ht="15">
      <c r="A13" s="11" t="s">
        <v>1</v>
      </c>
      <c r="B13" s="13"/>
      <c r="C13" s="13"/>
      <c r="D13" s="8"/>
      <c r="F13" s="19"/>
      <c r="G13" s="20"/>
      <c r="I13" s="11"/>
      <c r="J13" s="29"/>
      <c r="K13" s="38"/>
      <c r="L13" s="35"/>
      <c r="M13" s="57"/>
    </row>
    <row r="14" spans="1:13" ht="25.5" customHeight="1">
      <c r="A14" s="41" t="s">
        <v>17</v>
      </c>
      <c r="B14" s="42"/>
      <c r="C14" s="42"/>
      <c r="D14" s="10">
        <f>D15+D16+D17+D18+D19</f>
        <v>198696839.73000002</v>
      </c>
      <c r="F14" s="19"/>
      <c r="G14" s="21">
        <f>SUM(G15:G19)</f>
        <v>198696839.73000002</v>
      </c>
      <c r="I14" s="22">
        <f>SUM(I15:I19)</f>
        <v>0</v>
      </c>
      <c r="J14" s="24"/>
      <c r="K14" s="38"/>
      <c r="L14" s="35"/>
      <c r="M14" s="57"/>
    </row>
    <row r="15" spans="1:13" ht="15">
      <c r="A15" s="11" t="s">
        <v>1</v>
      </c>
      <c r="B15" s="28" t="s">
        <v>18</v>
      </c>
      <c r="C15" s="47" t="s">
        <v>19</v>
      </c>
      <c r="D15" s="23">
        <v>197051228</v>
      </c>
      <c r="F15" s="5">
        <v>2102</v>
      </c>
      <c r="G15" s="23">
        <v>197051228</v>
      </c>
      <c r="I15" s="39">
        <f t="shared" ref="I15:I19" si="2">D15-G15</f>
        <v>0</v>
      </c>
      <c r="J15" s="24"/>
      <c r="K15" s="38"/>
      <c r="L15" s="35"/>
      <c r="M15" s="57"/>
    </row>
    <row r="16" spans="1:13" ht="15">
      <c r="A16" s="11" t="s">
        <v>1</v>
      </c>
      <c r="B16" s="28">
        <v>2105</v>
      </c>
      <c r="C16" s="29" t="s">
        <v>49</v>
      </c>
      <c r="D16" s="23">
        <v>1589000</v>
      </c>
      <c r="F16" s="5">
        <v>2105</v>
      </c>
      <c r="G16" s="23">
        <v>1589000</v>
      </c>
      <c r="I16" s="39">
        <f t="shared" si="2"/>
        <v>0</v>
      </c>
      <c r="J16" s="24"/>
      <c r="K16" s="38"/>
      <c r="L16" s="35"/>
      <c r="M16" s="57"/>
    </row>
    <row r="17" spans="1:13" s="2" customFormat="1" ht="15">
      <c r="A17" s="27"/>
      <c r="B17" s="28">
        <v>2111</v>
      </c>
      <c r="C17" s="29" t="s">
        <v>50</v>
      </c>
      <c r="D17" s="23">
        <v>15000</v>
      </c>
      <c r="F17" s="5">
        <v>2111</v>
      </c>
      <c r="G17" s="23">
        <v>15000</v>
      </c>
      <c r="I17" s="39">
        <f t="shared" si="2"/>
        <v>0</v>
      </c>
      <c r="J17" s="24"/>
      <c r="K17" s="38"/>
      <c r="L17" s="35"/>
      <c r="M17" s="57"/>
    </row>
    <row r="18" spans="1:13" s="2" customFormat="1" ht="15">
      <c r="A18" s="27"/>
      <c r="B18" s="28">
        <v>2199</v>
      </c>
      <c r="C18" s="29" t="s">
        <v>51</v>
      </c>
      <c r="D18" s="23">
        <v>7816.65</v>
      </c>
      <c r="F18" s="5">
        <v>2199</v>
      </c>
      <c r="G18" s="23">
        <v>7816.65</v>
      </c>
      <c r="I18" s="39">
        <f t="shared" si="2"/>
        <v>0</v>
      </c>
      <c r="J18" s="24"/>
      <c r="K18" s="38"/>
      <c r="L18" s="35"/>
      <c r="M18" s="57"/>
    </row>
    <row r="19" spans="1:13" ht="15">
      <c r="A19" s="11" t="s">
        <v>1</v>
      </c>
      <c r="B19" s="28" t="s">
        <v>20</v>
      </c>
      <c r="C19" s="47" t="s">
        <v>21</v>
      </c>
      <c r="D19" s="23">
        <v>33795.08</v>
      </c>
      <c r="F19" s="5">
        <v>2202</v>
      </c>
      <c r="G19" s="23">
        <v>33795.08</v>
      </c>
      <c r="I19" s="39">
        <f t="shared" si="2"/>
        <v>0</v>
      </c>
      <c r="J19" s="24"/>
      <c r="K19" s="38"/>
      <c r="L19" s="35"/>
      <c r="M19" s="57"/>
    </row>
    <row r="20" spans="1:13" ht="15">
      <c r="A20" s="11" t="s">
        <v>1</v>
      </c>
      <c r="B20" s="13"/>
      <c r="C20" s="13"/>
      <c r="D20" s="8"/>
      <c r="F20" s="19"/>
      <c r="G20" s="20"/>
      <c r="I20" s="11"/>
      <c r="J20" s="29"/>
      <c r="K20" s="38"/>
      <c r="L20" s="35"/>
      <c r="M20" s="57"/>
    </row>
    <row r="21" spans="1:13" ht="25.5" customHeight="1">
      <c r="A21" s="41" t="s">
        <v>22</v>
      </c>
      <c r="B21" s="42"/>
      <c r="C21" s="42"/>
      <c r="D21" s="10">
        <f>D22+D23+D24+D25+D26+D27</f>
        <v>1550089.91</v>
      </c>
      <c r="F21" s="19"/>
      <c r="G21" s="21">
        <f>SUM(G22:G27)</f>
        <v>1549345.65</v>
      </c>
      <c r="I21" s="22">
        <f>SUM(I22:I27)</f>
        <v>744.26000000003842</v>
      </c>
      <c r="J21" s="29"/>
      <c r="K21" s="38"/>
      <c r="L21" s="35"/>
      <c r="M21" s="57"/>
    </row>
    <row r="22" spans="1:13" ht="15">
      <c r="A22" s="11" t="s">
        <v>1</v>
      </c>
      <c r="B22" s="4" t="s">
        <v>23</v>
      </c>
      <c r="C22" s="43" t="s">
        <v>24</v>
      </c>
      <c r="D22" s="23">
        <v>162896.63</v>
      </c>
      <c r="F22" s="5">
        <v>3101</v>
      </c>
      <c r="G22" s="23">
        <v>162896.62999999998</v>
      </c>
      <c r="I22" s="39">
        <f t="shared" ref="I22:I27" si="3">D22-G22</f>
        <v>0</v>
      </c>
      <c r="J22" s="24"/>
      <c r="K22" s="38"/>
      <c r="L22" s="35"/>
      <c r="M22" s="57"/>
    </row>
    <row r="23" spans="1:13" ht="15">
      <c r="A23" s="11" t="s">
        <v>1</v>
      </c>
      <c r="B23" s="4" t="s">
        <v>25</v>
      </c>
      <c r="C23" s="43" t="s">
        <v>26</v>
      </c>
      <c r="D23" s="23">
        <v>120737.58</v>
      </c>
      <c r="F23" s="5">
        <v>3105</v>
      </c>
      <c r="G23" s="23">
        <v>120778.95999999998</v>
      </c>
      <c r="I23" s="39">
        <f t="shared" si="3"/>
        <v>-41.379999999975553</v>
      </c>
      <c r="J23" s="24">
        <f t="shared" ref="J23:J27" si="4">I23/D23</f>
        <v>-3.4272676328261302E-4</v>
      </c>
      <c r="K23" s="38"/>
      <c r="L23" s="35"/>
      <c r="M23" s="57"/>
    </row>
    <row r="24" spans="1:13" ht="15">
      <c r="A24" s="11" t="s">
        <v>1</v>
      </c>
      <c r="B24" s="4" t="s">
        <v>27</v>
      </c>
      <c r="C24" s="43" t="s">
        <v>28</v>
      </c>
      <c r="D24" s="23">
        <v>624258.42000000004</v>
      </c>
      <c r="F24" s="5">
        <v>3106</v>
      </c>
      <c r="G24" s="23">
        <v>624278.42000000004</v>
      </c>
      <c r="I24" s="39">
        <f t="shared" si="3"/>
        <v>-20</v>
      </c>
      <c r="J24" s="24">
        <f t="shared" si="4"/>
        <v>-3.2038014000676195E-5</v>
      </c>
      <c r="K24" s="38"/>
      <c r="L24" s="35"/>
      <c r="M24" s="57"/>
    </row>
    <row r="25" spans="1:13" ht="15">
      <c r="A25" s="11" t="s">
        <v>1</v>
      </c>
      <c r="B25" s="4" t="s">
        <v>29</v>
      </c>
      <c r="C25" s="43" t="s">
        <v>30</v>
      </c>
      <c r="D25" s="31">
        <v>467687.85</v>
      </c>
      <c r="F25" s="5">
        <v>3201</v>
      </c>
      <c r="G25" s="23">
        <v>444071.64999999997</v>
      </c>
      <c r="I25" s="39">
        <f t="shared" si="3"/>
        <v>23616.200000000012</v>
      </c>
      <c r="J25" s="24">
        <f t="shared" si="4"/>
        <v>5.0495645760307892E-2</v>
      </c>
      <c r="K25" s="38"/>
      <c r="L25" s="35"/>
      <c r="M25" s="57"/>
    </row>
    <row r="26" spans="1:13" ht="15">
      <c r="A26" s="11" t="s">
        <v>1</v>
      </c>
      <c r="B26" s="4" t="s">
        <v>31</v>
      </c>
      <c r="C26" s="43" t="s">
        <v>32</v>
      </c>
      <c r="D26" s="31">
        <v>20.94</v>
      </c>
      <c r="F26" s="5">
        <v>3202</v>
      </c>
      <c r="G26" s="23">
        <v>20.94</v>
      </c>
      <c r="I26" s="39">
        <f t="shared" si="3"/>
        <v>0</v>
      </c>
      <c r="J26" s="24"/>
      <c r="K26" s="38"/>
      <c r="L26" s="35"/>
      <c r="M26" s="57"/>
    </row>
    <row r="27" spans="1:13" ht="15">
      <c r="A27" s="11" t="s">
        <v>1</v>
      </c>
      <c r="B27" s="4" t="s">
        <v>33</v>
      </c>
      <c r="C27" s="43" t="s">
        <v>34</v>
      </c>
      <c r="D27" s="23">
        <v>174488.49</v>
      </c>
      <c r="F27" s="5">
        <v>3204</v>
      </c>
      <c r="G27" s="23">
        <v>197299.05</v>
      </c>
      <c r="I27" s="39">
        <f t="shared" si="3"/>
        <v>-22810.559999999998</v>
      </c>
      <c r="J27" s="24">
        <f t="shared" si="4"/>
        <v>-0.13072816436201609</v>
      </c>
      <c r="K27" s="38"/>
      <c r="L27" s="35"/>
      <c r="M27" s="57"/>
    </row>
    <row r="28" spans="1:13" ht="14.45" customHeight="1">
      <c r="A28" s="11" t="s">
        <v>1</v>
      </c>
      <c r="B28" s="13"/>
      <c r="C28" s="13"/>
      <c r="D28" s="8"/>
      <c r="F28" s="19"/>
      <c r="G28" s="20"/>
      <c r="I28" s="11"/>
      <c r="J28" s="29"/>
      <c r="K28" s="38"/>
      <c r="L28" s="35"/>
      <c r="M28" s="57"/>
    </row>
    <row r="29" spans="1:13" ht="25.5" customHeight="1">
      <c r="A29" s="41" t="s">
        <v>35</v>
      </c>
      <c r="B29" s="42"/>
      <c r="C29" s="42"/>
      <c r="D29" s="10">
        <f>D30+D31</f>
        <v>1564627.38</v>
      </c>
      <c r="F29" s="19"/>
      <c r="G29" s="21">
        <f>SUM(G30:G31)</f>
        <v>1564627.38</v>
      </c>
      <c r="I29" s="22">
        <f>SUM(I30:I31)</f>
        <v>0</v>
      </c>
      <c r="J29" s="24"/>
      <c r="L29" s="35"/>
      <c r="M29" s="57"/>
    </row>
    <row r="30" spans="1:13" ht="15">
      <c r="A30" s="11" t="s">
        <v>1</v>
      </c>
      <c r="B30" s="28">
        <v>5102</v>
      </c>
      <c r="C30" s="29" t="s">
        <v>54</v>
      </c>
      <c r="D30" s="30">
        <v>1546104</v>
      </c>
      <c r="F30" s="5">
        <v>5102</v>
      </c>
      <c r="G30" s="6">
        <v>1546104</v>
      </c>
      <c r="I30" s="39">
        <f t="shared" ref="I30:I31" si="5">D30-G30</f>
        <v>0</v>
      </c>
      <c r="J30" s="24"/>
      <c r="L30" s="35"/>
      <c r="M30" s="57"/>
    </row>
    <row r="31" spans="1:13" ht="15">
      <c r="A31" s="11" t="s">
        <v>1</v>
      </c>
      <c r="B31" s="28">
        <v>5103</v>
      </c>
      <c r="C31" s="29" t="s">
        <v>36</v>
      </c>
      <c r="D31" s="30">
        <v>18523.38</v>
      </c>
      <c r="F31" s="5">
        <v>5103</v>
      </c>
      <c r="G31" s="6">
        <v>18523.38</v>
      </c>
      <c r="I31" s="39">
        <f t="shared" si="5"/>
        <v>0</v>
      </c>
      <c r="J31" s="24"/>
      <c r="L31" s="35"/>
      <c r="M31" s="57"/>
    </row>
    <row r="32" spans="1:13" ht="15">
      <c r="A32" s="11" t="s">
        <v>1</v>
      </c>
      <c r="B32" s="13"/>
      <c r="C32" s="13"/>
      <c r="D32" s="8"/>
      <c r="F32" s="19"/>
      <c r="G32" s="20"/>
      <c r="I32" s="11"/>
      <c r="J32" s="29"/>
      <c r="L32" s="35"/>
      <c r="M32" s="57"/>
    </row>
    <row r="33" spans="1:13" s="2" customFormat="1" ht="25.5" customHeight="1">
      <c r="A33" s="41" t="s">
        <v>52</v>
      </c>
      <c r="B33" s="42"/>
      <c r="C33" s="42"/>
      <c r="D33" s="10">
        <f>D34</f>
        <v>171.2</v>
      </c>
      <c r="F33" s="19"/>
      <c r="G33" s="21">
        <f>SUM(G34)</f>
        <v>171.2</v>
      </c>
      <c r="I33" s="22">
        <f>SUM(I34)</f>
        <v>0</v>
      </c>
      <c r="J33" s="29"/>
      <c r="K33" s="38"/>
      <c r="L33" s="35"/>
      <c r="M33" s="57"/>
    </row>
    <row r="34" spans="1:13" s="2" customFormat="1" ht="15">
      <c r="A34" s="27" t="s">
        <v>1</v>
      </c>
      <c r="B34" s="26">
        <v>6400</v>
      </c>
      <c r="C34" s="26" t="s">
        <v>53</v>
      </c>
      <c r="D34" s="12">
        <v>171.2</v>
      </c>
      <c r="F34" s="5">
        <v>6400</v>
      </c>
      <c r="G34" s="6">
        <v>171.2</v>
      </c>
      <c r="I34" s="23">
        <f>D34-G34</f>
        <v>0</v>
      </c>
      <c r="J34" s="24"/>
      <c r="K34" s="37"/>
      <c r="L34" s="35"/>
      <c r="M34" s="57"/>
    </row>
    <row r="35" spans="1:13" s="2" customFormat="1">
      <c r="A35" s="27"/>
      <c r="B35" s="32"/>
      <c r="C35" s="32"/>
      <c r="D35" s="33"/>
      <c r="F35" s="19"/>
      <c r="G35" s="20"/>
      <c r="I35" s="34"/>
      <c r="J35" s="36"/>
      <c r="K35" s="37"/>
      <c r="L35" s="38"/>
    </row>
    <row r="36" spans="1:13" ht="25.5" customHeight="1">
      <c r="A36" s="41" t="s">
        <v>37</v>
      </c>
      <c r="B36" s="42"/>
      <c r="C36" s="42"/>
      <c r="D36" s="10">
        <f>D37</f>
        <v>3.34</v>
      </c>
      <c r="F36" s="19"/>
      <c r="G36" s="21">
        <f>SUM(G37)</f>
        <v>3.34</v>
      </c>
      <c r="I36" s="22">
        <f>SUM(I37)</f>
        <v>0</v>
      </c>
      <c r="J36" s="36"/>
      <c r="L36" s="38"/>
    </row>
    <row r="37" spans="1:13" ht="15">
      <c r="A37" s="11" t="s">
        <v>1</v>
      </c>
      <c r="B37" s="4" t="s">
        <v>38</v>
      </c>
      <c r="C37" s="44" t="s">
        <v>39</v>
      </c>
      <c r="D37" s="12">
        <v>3.34</v>
      </c>
      <c r="F37" s="5">
        <v>7100</v>
      </c>
      <c r="G37" s="6">
        <v>3.34</v>
      </c>
      <c r="I37" s="23">
        <f>D37-G37</f>
        <v>0</v>
      </c>
      <c r="J37" s="24"/>
      <c r="L37" s="35"/>
    </row>
    <row r="38" spans="1:13">
      <c r="A38" s="11" t="s">
        <v>1</v>
      </c>
      <c r="B38" s="13"/>
      <c r="C38" s="13"/>
      <c r="D38" s="8"/>
      <c r="F38" s="11"/>
      <c r="G38" s="8"/>
      <c r="I38" s="11"/>
      <c r="J38" s="25"/>
      <c r="L38" s="38"/>
    </row>
    <row r="39" spans="1:13" ht="25.5" customHeight="1">
      <c r="A39" s="41" t="s">
        <v>40</v>
      </c>
      <c r="B39" s="42"/>
      <c r="C39" s="42"/>
      <c r="D39" s="10">
        <v>0</v>
      </c>
      <c r="F39" s="11"/>
      <c r="G39" s="18">
        <f>SUM(G40:G41)</f>
        <v>0</v>
      </c>
      <c r="I39" s="22">
        <f>SUM(I40:I41)</f>
        <v>0</v>
      </c>
      <c r="J39" s="36"/>
      <c r="L39" s="35"/>
    </row>
    <row r="40" spans="1:13" s="2" customFormat="1">
      <c r="A40" s="14"/>
      <c r="B40" s="3">
        <v>9998</v>
      </c>
      <c r="C40" s="4" t="s">
        <v>45</v>
      </c>
      <c r="D40" s="12">
        <v>0</v>
      </c>
      <c r="F40" s="5">
        <v>9998</v>
      </c>
      <c r="G40" s="12">
        <v>0</v>
      </c>
      <c r="I40" s="23">
        <f t="shared" ref="I40:I41" si="6">D40-G40</f>
        <v>0</v>
      </c>
      <c r="J40" s="24"/>
      <c r="K40" s="37"/>
      <c r="L40" s="38"/>
    </row>
    <row r="41" spans="1:13" ht="15">
      <c r="A41" s="11" t="s">
        <v>1</v>
      </c>
      <c r="B41" s="4" t="s">
        <v>41</v>
      </c>
      <c r="C41" s="44" t="s">
        <v>42</v>
      </c>
      <c r="D41" s="12">
        <v>0</v>
      </c>
      <c r="F41" s="5" t="s">
        <v>41</v>
      </c>
      <c r="G41" s="12">
        <v>0</v>
      </c>
      <c r="I41" s="23">
        <f t="shared" si="6"/>
        <v>0</v>
      </c>
      <c r="J41" s="24"/>
      <c r="L41" s="35"/>
    </row>
    <row r="42" spans="1:13">
      <c r="A42" s="11" t="s">
        <v>1</v>
      </c>
      <c r="B42" s="13"/>
      <c r="C42" s="13"/>
      <c r="D42" s="8"/>
      <c r="F42" s="11"/>
      <c r="G42" s="8"/>
      <c r="I42" s="11"/>
      <c r="J42" s="7"/>
      <c r="L42" s="38"/>
    </row>
    <row r="43" spans="1:13" ht="25.5" customHeight="1">
      <c r="A43" s="41" t="s">
        <v>43</v>
      </c>
      <c r="B43" s="42"/>
      <c r="C43" s="42"/>
      <c r="D43" s="10">
        <f>D5+D14+D21+D29+D33+D36+D39</f>
        <v>208601203.25999999</v>
      </c>
      <c r="F43" s="11"/>
      <c r="G43" s="18">
        <f>G5+G14+G21+G33+G29+G36+G39</f>
        <v>208601203.26000002</v>
      </c>
      <c r="I43" s="22">
        <f>I5+I14+I21+I33+I29+I36+I39</f>
        <v>-2.648448571562767E-9</v>
      </c>
      <c r="J43" s="8"/>
      <c r="L43" s="35"/>
    </row>
    <row r="44" spans="1:13">
      <c r="A44" s="15"/>
      <c r="B44" s="16"/>
      <c r="C44" s="16"/>
      <c r="D44" s="17"/>
      <c r="F44" s="15"/>
      <c r="G44" s="17"/>
      <c r="I44" s="15"/>
      <c r="J44" s="17"/>
      <c r="L44" s="38"/>
    </row>
    <row r="45" spans="1:13" ht="15">
      <c r="L45" s="35"/>
    </row>
    <row r="46" spans="1:13">
      <c r="L46" s="38"/>
    </row>
    <row r="47" spans="1:13" ht="15">
      <c r="L47" s="35"/>
    </row>
    <row r="48" spans="1:13">
      <c r="L48" s="38"/>
    </row>
    <row r="49" spans="6:12" ht="15">
      <c r="L49" s="35"/>
    </row>
    <row r="50" spans="6:12">
      <c r="F50" s="2"/>
      <c r="G50" s="2"/>
      <c r="L50" s="38"/>
    </row>
    <row r="51" spans="6:12" ht="15">
      <c r="L51" s="35"/>
    </row>
    <row r="52" spans="6:12">
      <c r="L52" s="38"/>
    </row>
  </sheetData>
  <mergeCells count="29">
    <mergeCell ref="F2:G3"/>
    <mergeCell ref="I2:J3"/>
    <mergeCell ref="A5:C5"/>
    <mergeCell ref="C6"/>
    <mergeCell ref="C7"/>
    <mergeCell ref="A3:C3"/>
    <mergeCell ref="A4:C4"/>
    <mergeCell ref="C9"/>
    <mergeCell ref="A2:C2"/>
    <mergeCell ref="C25"/>
    <mergeCell ref="C11"/>
    <mergeCell ref="C12"/>
    <mergeCell ref="A14:C14"/>
    <mergeCell ref="C15"/>
    <mergeCell ref="C19"/>
    <mergeCell ref="A21:C21"/>
    <mergeCell ref="C22"/>
    <mergeCell ref="C23"/>
    <mergeCell ref="C24"/>
    <mergeCell ref="C10"/>
    <mergeCell ref="A43:C43"/>
    <mergeCell ref="C26"/>
    <mergeCell ref="C27"/>
    <mergeCell ref="A29:C29"/>
    <mergeCell ref="A36:C36"/>
    <mergeCell ref="C37"/>
    <mergeCell ref="A39:C39"/>
    <mergeCell ref="C41"/>
    <mergeCell ref="A33:C33"/>
  </mergeCells>
  <printOptions horizontalCentered="1"/>
  <pageMargins left="0.15748031496062992" right="0.15748031496062992" top="0.39370078740157483" bottom="0.39370078740157483" header="0.51181102362204722" footer="0.51181102362204722"/>
  <pageSetup scale="75" fitToHeight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SIOPE</vt:lpstr>
      <vt:lpstr>SIOPE!Area_stampa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Caccetta</dc:creator>
  <cp:lastModifiedBy>r.privitera.person</cp:lastModifiedBy>
  <cp:lastPrinted>2018-07-13T08:55:42Z</cp:lastPrinted>
  <dcterms:created xsi:type="dcterms:W3CDTF">2017-05-26T07:12:17Z</dcterms:created>
  <dcterms:modified xsi:type="dcterms:W3CDTF">2018-07-16T08:11:25Z</dcterms:modified>
</cp:coreProperties>
</file>